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2135"/>
  </bookViews>
  <sheets>
    <sheet name="Sheet1" sheetId="1" r:id="rId1"/>
  </sheets>
  <definedNames>
    <definedName name="_xlnm.Print_Area" localSheetId="0">Sheet1!$A$1:$R$17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Q7" i="1" s="1"/>
  <c r="Q9" i="1"/>
  <c r="Q8" i="1"/>
  <c r="P12" i="1"/>
  <c r="Q12" i="1" s="1"/>
  <c r="P16" i="1"/>
  <c r="Q16" i="1" s="1"/>
  <c r="P13" i="1"/>
  <c r="Q13" i="1" s="1"/>
  <c r="P14" i="1"/>
  <c r="Q14" i="1" s="1"/>
  <c r="P6" i="1"/>
  <c r="Q6" i="1" s="1"/>
  <c r="P9" i="1"/>
  <c r="P15" i="1"/>
  <c r="Q15" i="1" s="1"/>
  <c r="P10" i="1"/>
  <c r="Q10" i="1" s="1"/>
  <c r="P11" i="1"/>
  <c r="Q11" i="1" s="1"/>
  <c r="P8" i="1"/>
</calcChain>
</file>

<file path=xl/sharedStrings.xml><?xml version="1.0" encoding="utf-8"?>
<sst xmlns="http://schemas.openxmlformats.org/spreadsheetml/2006/main" count="92" uniqueCount="48">
  <si>
    <t>Samsung</t>
  </si>
  <si>
    <t>ML-3312ND</t>
  </si>
  <si>
    <t>ML-3712ND</t>
  </si>
  <si>
    <t>Make</t>
  </si>
  <si>
    <t>Model</t>
  </si>
  <si>
    <t>Duplex</t>
  </si>
  <si>
    <t>Y</t>
  </si>
  <si>
    <t>500 Tray</t>
  </si>
  <si>
    <t>Purchase</t>
  </si>
  <si>
    <t>ML-3712DW</t>
  </si>
  <si>
    <t>Comment</t>
  </si>
  <si>
    <t>Wireless</t>
  </si>
  <si>
    <t>Largest Toner</t>
  </si>
  <si>
    <t>Toner</t>
  </si>
  <si>
    <t>Cost Per Page</t>
  </si>
  <si>
    <t>Assume 80%</t>
  </si>
  <si>
    <t>Lexmark</t>
  </si>
  <si>
    <t>E360DN</t>
  </si>
  <si>
    <t>Brother</t>
  </si>
  <si>
    <t>HL2270DW</t>
  </si>
  <si>
    <t>Network</t>
  </si>
  <si>
    <t>N</t>
  </si>
  <si>
    <t>PPM</t>
  </si>
  <si>
    <t>reviewed as fast/good a 3712ND</t>
  </si>
  <si>
    <t>RAM</t>
  </si>
  <si>
    <t>DPI</t>
  </si>
  <si>
    <t>1200x1200</t>
  </si>
  <si>
    <t>2400x600</t>
  </si>
  <si>
    <t>FPO</t>
  </si>
  <si>
    <t>Pscript</t>
  </si>
  <si>
    <t xml:space="preserve">Monthly </t>
  </si>
  <si>
    <t>n/a</t>
  </si>
  <si>
    <t>HL5470DW</t>
  </si>
  <si>
    <t>?</t>
  </si>
  <si>
    <t xml:space="preserve">HP </t>
  </si>
  <si>
    <t>M401N</t>
  </si>
  <si>
    <t>ML-4512ND</t>
  </si>
  <si>
    <t>600x600</t>
  </si>
  <si>
    <t>built in 520 tray</t>
  </si>
  <si>
    <t>MS310DN</t>
  </si>
  <si>
    <t>Xerox</t>
  </si>
  <si>
    <t>3320DNI</t>
  </si>
  <si>
    <t>B&amp;W Desktop Printer Analysis</t>
  </si>
  <si>
    <t xml:space="preserve"> 75000 TCO</t>
  </si>
  <si>
    <t>LDP6300DN</t>
  </si>
  <si>
    <t>Canon</t>
  </si>
  <si>
    <t>Last Updated April 11 2013</t>
  </si>
  <si>
    <t>Canadian Retail Market Pricing Shown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</si>
</sst>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164" fontId="0" fillId="0" borderId="0" xfId="1" applyNumberFormat="1" applyFont="1"/>
    <xf numFmtId="0" fontId="2" fillId="0" borderId="0" xfId="0" applyFont="1"/>
    <xf numFmtId="165" fontId="0" fillId="0" borderId="0" xfId="0" applyNumberFormat="1"/>
  </cellXfs>
  <cellStyles count="2">
    <cellStyle name="Currency" xfId="1" builtinId="4"/>
    <cellStyle name="Normal" xfId="0" builtinId="0"/>
  </cellStyles>
  <dxfs count="4"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00_);_(&quot;$&quot;* \(#,##0.0000\);_(&quot;$&quot;* &quot;-&quot;??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5:R16" totalsRowShown="0">
  <autoFilter ref="A5:R16"/>
  <sortState ref="A6:R16">
    <sortCondition ref="Q5:Q16"/>
  </sortState>
  <tableColumns count="18">
    <tableColumn id="1" name="Make"/>
    <tableColumn id="2" name="Model"/>
    <tableColumn id="3" name="Duplex"/>
    <tableColumn id="4" name="Network"/>
    <tableColumn id="5" name="Wireless"/>
    <tableColumn id="6" name="RAM"/>
    <tableColumn id="7" name="DPI"/>
    <tableColumn id="8" name="FPO" dataDxfId="0"/>
    <tableColumn id="9" name="Pscript"/>
    <tableColumn id="10" name="Monthly "/>
    <tableColumn id="11" name="PPM"/>
    <tableColumn id="12" name="Purchase" dataDxfId="3" dataCellStyle="Currency"/>
    <tableColumn id="13" name="500 Tray" dataCellStyle="Currency"/>
    <tableColumn id="14" name="Largest Toner"/>
    <tableColumn id="15" name="Toner" dataDxfId="2" dataCellStyle="Currency"/>
    <tableColumn id="16" name="Cost Per Page" dataDxfId="1" dataCellStyle="Currency">
      <calculatedColumnFormula>O6/N6*0.8</calculatedColumnFormula>
    </tableColumn>
    <tableColumn id="17" name=" 75000 TCO" dataCellStyle="Currency">
      <calculatedColumnFormula>P6*75000+L6</calculatedColumnFormula>
    </tableColumn>
    <tableColumn id="18" name="Comm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K27" sqref="K27"/>
    </sheetView>
  </sheetViews>
  <sheetFormatPr defaultRowHeight="15" x14ac:dyDescent="0.25"/>
  <cols>
    <col min="1" max="1" width="12" customWidth="1"/>
    <col min="2" max="2" width="13.28515625" customWidth="1"/>
    <col min="3" max="3" width="9.42578125" customWidth="1"/>
    <col min="4" max="5" width="10.85546875" customWidth="1"/>
    <col min="7" max="7" width="10" bestFit="1" customWidth="1"/>
    <col min="8" max="8" width="10" style="4" customWidth="1"/>
    <col min="9" max="9" width="10" customWidth="1"/>
    <col min="10" max="10" width="11" customWidth="1"/>
    <col min="12" max="12" width="12" style="1" customWidth="1"/>
    <col min="13" max="13" width="10.28515625" style="1" customWidth="1"/>
    <col min="14" max="14" width="15" customWidth="1"/>
    <col min="15" max="15" width="9.140625" style="1"/>
    <col min="16" max="16" width="16.28515625" style="2" customWidth="1"/>
    <col min="17" max="17" width="13.5703125" style="1" bestFit="1" customWidth="1"/>
    <col min="18" max="18" width="30" bestFit="1" customWidth="1"/>
  </cols>
  <sheetData>
    <row r="1" spans="1:18" ht="23.25" x14ac:dyDescent="0.35">
      <c r="A1" s="3" t="s">
        <v>42</v>
      </c>
    </row>
    <row r="2" spans="1:18" x14ac:dyDescent="0.25">
      <c r="A2" t="s">
        <v>46</v>
      </c>
    </row>
    <row r="3" spans="1:18" x14ac:dyDescent="0.25">
      <c r="A3" t="s">
        <v>47</v>
      </c>
    </row>
    <row r="4" spans="1:18" x14ac:dyDescent="0.25">
      <c r="P4" s="2" t="s">
        <v>15</v>
      </c>
    </row>
    <row r="5" spans="1:18" x14ac:dyDescent="0.25">
      <c r="A5" t="s">
        <v>3</v>
      </c>
      <c r="B5" t="s">
        <v>4</v>
      </c>
      <c r="C5" t="s">
        <v>5</v>
      </c>
      <c r="D5" t="s">
        <v>20</v>
      </c>
      <c r="E5" t="s">
        <v>11</v>
      </c>
      <c r="F5" t="s">
        <v>24</v>
      </c>
      <c r="G5" t="s">
        <v>25</v>
      </c>
      <c r="H5" s="4" t="s">
        <v>28</v>
      </c>
      <c r="I5" t="s">
        <v>29</v>
      </c>
      <c r="J5" t="s">
        <v>30</v>
      </c>
      <c r="K5" t="s">
        <v>22</v>
      </c>
      <c r="L5" s="1" t="s">
        <v>8</v>
      </c>
      <c r="M5" s="1" t="s">
        <v>7</v>
      </c>
      <c r="N5" t="s">
        <v>12</v>
      </c>
      <c r="O5" s="1" t="s">
        <v>13</v>
      </c>
      <c r="P5" s="2" t="s">
        <v>14</v>
      </c>
      <c r="Q5" s="1" t="s">
        <v>43</v>
      </c>
      <c r="R5" t="s">
        <v>10</v>
      </c>
    </row>
    <row r="6" spans="1:18" x14ac:dyDescent="0.25">
      <c r="A6" t="s">
        <v>18</v>
      </c>
      <c r="B6" t="s">
        <v>32</v>
      </c>
      <c r="C6" t="s">
        <v>6</v>
      </c>
      <c r="D6">
        <v>100</v>
      </c>
      <c r="E6" t="s">
        <v>6</v>
      </c>
      <c r="F6">
        <v>64</v>
      </c>
      <c r="G6" t="s">
        <v>26</v>
      </c>
      <c r="H6" s="4">
        <v>8.5</v>
      </c>
      <c r="I6" t="s">
        <v>33</v>
      </c>
      <c r="J6">
        <v>50000</v>
      </c>
      <c r="K6">
        <v>40</v>
      </c>
      <c r="L6" s="1">
        <v>240</v>
      </c>
      <c r="M6" s="1" t="s">
        <v>31</v>
      </c>
      <c r="N6">
        <v>8000</v>
      </c>
      <c r="O6" s="1">
        <v>130</v>
      </c>
      <c r="P6" s="2">
        <f>O6/N6*0.8</f>
        <v>1.3000000000000001E-2</v>
      </c>
      <c r="Q6" s="1">
        <f>P6*75000+L6</f>
        <v>1215</v>
      </c>
    </row>
    <row r="7" spans="1:18" x14ac:dyDescent="0.25">
      <c r="A7" t="s">
        <v>45</v>
      </c>
      <c r="B7" t="s">
        <v>44</v>
      </c>
      <c r="C7" t="s">
        <v>6</v>
      </c>
      <c r="D7">
        <v>100</v>
      </c>
      <c r="E7" t="s">
        <v>21</v>
      </c>
      <c r="F7">
        <v>16</v>
      </c>
      <c r="G7" t="s">
        <v>27</v>
      </c>
      <c r="H7" s="4">
        <v>6.5</v>
      </c>
      <c r="J7">
        <v>25000</v>
      </c>
      <c r="K7">
        <v>30</v>
      </c>
      <c r="L7" s="1">
        <v>350</v>
      </c>
      <c r="M7" s="1">
        <v>250</v>
      </c>
      <c r="N7">
        <v>6400</v>
      </c>
      <c r="O7" s="1">
        <v>100</v>
      </c>
      <c r="P7" s="2">
        <f>O7/N7*0.8</f>
        <v>1.2500000000000001E-2</v>
      </c>
      <c r="Q7" s="1">
        <f>P7*75000+L7</f>
        <v>1287.5</v>
      </c>
    </row>
    <row r="8" spans="1:18" x14ac:dyDescent="0.25">
      <c r="A8" t="s">
        <v>0</v>
      </c>
      <c r="B8" t="s">
        <v>1</v>
      </c>
      <c r="C8" t="s">
        <v>6</v>
      </c>
      <c r="D8">
        <v>100</v>
      </c>
      <c r="E8" t="s">
        <v>21</v>
      </c>
      <c r="F8">
        <v>64</v>
      </c>
      <c r="G8" t="s">
        <v>26</v>
      </c>
      <c r="H8" s="4">
        <v>6.5</v>
      </c>
      <c r="I8" t="s">
        <v>21</v>
      </c>
      <c r="J8">
        <v>50000</v>
      </c>
      <c r="K8">
        <v>31</v>
      </c>
      <c r="L8" s="1">
        <v>200</v>
      </c>
      <c r="M8" s="1">
        <v>200</v>
      </c>
      <c r="N8">
        <v>10000</v>
      </c>
      <c r="O8" s="1">
        <v>150</v>
      </c>
      <c r="P8" s="2">
        <f>O8/N8*0.8</f>
        <v>1.2E-2</v>
      </c>
      <c r="Q8" s="1">
        <f>P8*75000+L8+Table4[[#This Row],[500 Tray]]</f>
        <v>1300</v>
      </c>
      <c r="R8" t="s">
        <v>23</v>
      </c>
    </row>
    <row r="9" spans="1:18" x14ac:dyDescent="0.25">
      <c r="A9" t="s">
        <v>34</v>
      </c>
      <c r="B9" t="s">
        <v>35</v>
      </c>
      <c r="C9" t="s">
        <v>21</v>
      </c>
      <c r="D9">
        <v>1000</v>
      </c>
      <c r="E9" t="s">
        <v>21</v>
      </c>
      <c r="F9">
        <v>128</v>
      </c>
      <c r="G9" t="s">
        <v>26</v>
      </c>
      <c r="H9" s="4">
        <v>8</v>
      </c>
      <c r="I9" t="s">
        <v>6</v>
      </c>
      <c r="J9">
        <v>50000</v>
      </c>
      <c r="K9">
        <v>35</v>
      </c>
      <c r="L9" s="1">
        <v>350</v>
      </c>
      <c r="M9" s="1">
        <v>150</v>
      </c>
      <c r="N9">
        <v>6900</v>
      </c>
      <c r="O9" s="1">
        <v>100</v>
      </c>
      <c r="P9" s="2">
        <f>O9/N9*0.8</f>
        <v>1.1594202898550725E-2</v>
      </c>
      <c r="Q9" s="1">
        <f>P9*75000+L9+Table4[[#This Row],[500 Tray]]</f>
        <v>1369.5652173913045</v>
      </c>
    </row>
    <row r="10" spans="1:18" x14ac:dyDescent="0.25">
      <c r="A10" t="s">
        <v>0</v>
      </c>
      <c r="B10" t="s">
        <v>2</v>
      </c>
      <c r="C10" t="s">
        <v>6</v>
      </c>
      <c r="D10">
        <v>100</v>
      </c>
      <c r="E10" t="s">
        <v>21</v>
      </c>
      <c r="F10">
        <v>128</v>
      </c>
      <c r="G10" t="s">
        <v>26</v>
      </c>
      <c r="H10" s="4">
        <v>6.5</v>
      </c>
      <c r="I10" t="s">
        <v>6</v>
      </c>
      <c r="J10">
        <v>80000</v>
      </c>
      <c r="K10">
        <v>35</v>
      </c>
      <c r="L10" s="1">
        <v>275</v>
      </c>
      <c r="M10" s="1">
        <v>200</v>
      </c>
      <c r="N10">
        <v>10000</v>
      </c>
      <c r="O10" s="1">
        <v>150</v>
      </c>
      <c r="P10" s="2">
        <f>O10/N10*0.8</f>
        <v>1.2E-2</v>
      </c>
      <c r="Q10" s="1">
        <f>P10*75000+L10+Table4[[#This Row],[500 Tray]]</f>
        <v>1375</v>
      </c>
    </row>
    <row r="11" spans="1:18" x14ac:dyDescent="0.25">
      <c r="A11" t="s">
        <v>0</v>
      </c>
      <c r="B11" t="s">
        <v>9</v>
      </c>
      <c r="C11" t="s">
        <v>6</v>
      </c>
      <c r="D11">
        <v>100</v>
      </c>
      <c r="E11" t="s">
        <v>6</v>
      </c>
      <c r="F11">
        <v>128</v>
      </c>
      <c r="G11" t="s">
        <v>26</v>
      </c>
      <c r="H11" s="4">
        <v>6.5</v>
      </c>
      <c r="I11" t="s">
        <v>6</v>
      </c>
      <c r="J11">
        <v>80000</v>
      </c>
      <c r="K11">
        <v>35</v>
      </c>
      <c r="L11" s="1">
        <v>300</v>
      </c>
      <c r="M11" s="1">
        <v>200</v>
      </c>
      <c r="N11">
        <v>10000</v>
      </c>
      <c r="O11" s="1">
        <v>150</v>
      </c>
      <c r="P11" s="2">
        <f>O11/N11*0.8</f>
        <v>1.2E-2</v>
      </c>
      <c r="Q11" s="1">
        <f>P11*75000+L11+Table4[[#This Row],[500 Tray]]</f>
        <v>1400</v>
      </c>
    </row>
    <row r="12" spans="1:18" x14ac:dyDescent="0.25">
      <c r="A12" t="s">
        <v>40</v>
      </c>
      <c r="B12" t="s">
        <v>41</v>
      </c>
      <c r="C12" t="s">
        <v>6</v>
      </c>
      <c r="D12">
        <v>1000</v>
      </c>
      <c r="E12" t="s">
        <v>6</v>
      </c>
      <c r="F12">
        <v>128</v>
      </c>
      <c r="G12" t="s">
        <v>26</v>
      </c>
      <c r="H12" s="4">
        <v>6.5</v>
      </c>
      <c r="I12" t="s">
        <v>6</v>
      </c>
      <c r="J12">
        <v>80000</v>
      </c>
      <c r="K12">
        <v>37</v>
      </c>
      <c r="L12" s="1">
        <v>275</v>
      </c>
      <c r="M12" s="1" t="s">
        <v>31</v>
      </c>
      <c r="N12">
        <v>11000</v>
      </c>
      <c r="O12" s="1">
        <v>250</v>
      </c>
      <c r="P12" s="2">
        <f>O12/N12*0.8</f>
        <v>1.8181818181818184E-2</v>
      </c>
      <c r="Q12" s="1">
        <f>P12*75000+L12</f>
        <v>1638.6363636363637</v>
      </c>
    </row>
    <row r="13" spans="1:18" x14ac:dyDescent="0.25">
      <c r="A13" t="s">
        <v>0</v>
      </c>
      <c r="B13" t="s">
        <v>36</v>
      </c>
      <c r="C13" t="s">
        <v>6</v>
      </c>
      <c r="D13">
        <v>1000</v>
      </c>
      <c r="E13" t="s">
        <v>21</v>
      </c>
      <c r="F13">
        <v>128</v>
      </c>
      <c r="G13" t="s">
        <v>37</v>
      </c>
      <c r="H13" s="4">
        <v>7</v>
      </c>
      <c r="I13" t="s">
        <v>6</v>
      </c>
      <c r="J13">
        <v>150000</v>
      </c>
      <c r="K13">
        <v>45</v>
      </c>
      <c r="L13" s="1">
        <v>550</v>
      </c>
      <c r="M13" s="1">
        <v>0</v>
      </c>
      <c r="N13">
        <v>30000</v>
      </c>
      <c r="O13" s="1">
        <v>560</v>
      </c>
      <c r="P13" s="2">
        <f>O13/N13*0.8</f>
        <v>1.4933333333333335E-2</v>
      </c>
      <c r="Q13" s="1">
        <f>P13*75000+L13+Table4[[#This Row],[500 Tray]]</f>
        <v>1670.0000000000002</v>
      </c>
      <c r="R13" t="s">
        <v>38</v>
      </c>
    </row>
    <row r="14" spans="1:18" x14ac:dyDescent="0.25">
      <c r="A14" t="s">
        <v>18</v>
      </c>
      <c r="B14" t="s">
        <v>19</v>
      </c>
      <c r="C14" t="s">
        <v>6</v>
      </c>
      <c r="D14">
        <v>100</v>
      </c>
      <c r="E14" t="s">
        <v>6</v>
      </c>
      <c r="F14">
        <v>64</v>
      </c>
      <c r="G14" t="s">
        <v>27</v>
      </c>
      <c r="H14" s="4">
        <v>8.5</v>
      </c>
      <c r="I14" t="s">
        <v>21</v>
      </c>
      <c r="J14">
        <v>10000</v>
      </c>
      <c r="K14">
        <v>27</v>
      </c>
      <c r="L14" s="1">
        <v>175</v>
      </c>
      <c r="M14" s="1" t="s">
        <v>31</v>
      </c>
      <c r="N14">
        <v>2600</v>
      </c>
      <c r="O14" s="1">
        <v>70</v>
      </c>
      <c r="P14" s="2">
        <f>O14/N14*0.8</f>
        <v>2.1538461538461541E-2</v>
      </c>
      <c r="Q14" s="1">
        <f>P14*75000+L14</f>
        <v>1790.3846153846155</v>
      </c>
    </row>
    <row r="15" spans="1:18" x14ac:dyDescent="0.25">
      <c r="A15" t="s">
        <v>16</v>
      </c>
      <c r="B15" t="s">
        <v>17</v>
      </c>
      <c r="C15" t="s">
        <v>6</v>
      </c>
      <c r="D15">
        <v>100</v>
      </c>
      <c r="E15" t="s">
        <v>21</v>
      </c>
      <c r="F15">
        <v>64</v>
      </c>
      <c r="G15" t="s">
        <v>26</v>
      </c>
      <c r="H15" s="4">
        <v>6.5</v>
      </c>
      <c r="I15" t="s">
        <v>6</v>
      </c>
      <c r="J15">
        <v>80000</v>
      </c>
      <c r="K15">
        <v>40</v>
      </c>
      <c r="L15" s="1">
        <v>700</v>
      </c>
      <c r="M15" s="1">
        <v>225</v>
      </c>
      <c r="N15">
        <v>15000</v>
      </c>
      <c r="O15" s="1">
        <v>230</v>
      </c>
      <c r="P15" s="2">
        <f>O15/N15*0.8</f>
        <v>1.2266666666666667E-2</v>
      </c>
      <c r="Q15" s="1">
        <f>P15*75000+L15+Table4[[#This Row],[500 Tray]]</f>
        <v>1845</v>
      </c>
    </row>
    <row r="16" spans="1:18" x14ac:dyDescent="0.25">
      <c r="A16" t="s">
        <v>16</v>
      </c>
      <c r="B16" t="s">
        <v>39</v>
      </c>
      <c r="C16" t="s">
        <v>6</v>
      </c>
      <c r="D16">
        <v>100</v>
      </c>
      <c r="E16" t="s">
        <v>6</v>
      </c>
      <c r="F16">
        <v>128</v>
      </c>
      <c r="G16" t="s">
        <v>26</v>
      </c>
      <c r="H16" s="4">
        <v>6.5</v>
      </c>
      <c r="I16" t="s">
        <v>6</v>
      </c>
      <c r="J16">
        <v>50000</v>
      </c>
      <c r="K16">
        <v>35</v>
      </c>
      <c r="L16" s="1">
        <v>250</v>
      </c>
      <c r="M16" s="1">
        <v>200</v>
      </c>
      <c r="N16">
        <v>5000</v>
      </c>
      <c r="O16" s="1">
        <v>150</v>
      </c>
      <c r="P16" s="2">
        <f>O16/N16*0.8</f>
        <v>2.4E-2</v>
      </c>
      <c r="Q16" s="1">
        <f>P16*75000+L16+Table4[[#This Row],[500 Tray]]</f>
        <v>2250</v>
      </c>
    </row>
  </sheetData>
  <pageMargins left="0.25" right="0.25" top="0.75" bottom="0.75" header="0.3" footer="0.3"/>
  <pageSetup scale="6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2013-04-12T21:07:33Z</dcterms:created>
  <dcterms:modified xsi:type="dcterms:W3CDTF">2013-04-12T21:10:17Z</dcterms:modified>
</cp:coreProperties>
</file>