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0" windowWidth="2491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Sheet1!$A$1:$AB$17</definedName>
  </definedNames>
  <calcPr calcId="145621"/>
</workbook>
</file>

<file path=xl/calcChain.xml><?xml version="1.0" encoding="utf-8"?>
<calcChain xmlns="http://schemas.openxmlformats.org/spreadsheetml/2006/main">
  <c r="T13" i="1" l="1"/>
  <c r="S13" i="1"/>
  <c r="T14" i="1"/>
  <c r="S14" i="1"/>
  <c r="S9" i="1"/>
  <c r="Z9" i="1" s="1"/>
  <c r="S10" i="1"/>
  <c r="S11" i="1"/>
  <c r="S12" i="1"/>
  <c r="T11" i="1"/>
  <c r="T12" i="1"/>
  <c r="T10" i="1"/>
  <c r="Z13" i="1" l="1"/>
  <c r="Z14" i="1"/>
  <c r="Z12" i="1"/>
  <c r="Z10" i="1"/>
  <c r="Z11" i="1"/>
</calcChain>
</file>

<file path=xl/sharedStrings.xml><?xml version="1.0" encoding="utf-8"?>
<sst xmlns="http://schemas.openxmlformats.org/spreadsheetml/2006/main" count="96" uniqueCount="70">
  <si>
    <t xml:space="preserve">Last updated </t>
  </si>
  <si>
    <t>prepared by Ian  Matthews April 11 2012</t>
  </si>
  <si>
    <t>Mfg</t>
  </si>
  <si>
    <t>Model</t>
  </si>
  <si>
    <t>PPM</t>
  </si>
  <si>
    <t>Duplex</t>
  </si>
  <si>
    <t>Black Toner</t>
  </si>
  <si>
    <t>Colour Toner</t>
  </si>
  <si>
    <t>Samsung</t>
  </si>
  <si>
    <t>Y</t>
  </si>
  <si>
    <t>-</t>
  </si>
  <si>
    <t>Toner Saver Cost Per Page</t>
  </si>
  <si>
    <t>Wireless LAN</t>
  </si>
  <si>
    <t>N</t>
  </si>
  <si>
    <t>Paper Tray Size</t>
  </si>
  <si>
    <t>Brother</t>
  </si>
  <si>
    <t>HL04150CDN</t>
  </si>
  <si>
    <t>Resolution</t>
  </si>
  <si>
    <t>600x600</t>
  </si>
  <si>
    <t>PostScript</t>
  </si>
  <si>
    <t>Memory</t>
  </si>
  <si>
    <t>64MB</t>
  </si>
  <si>
    <t>128MB</t>
  </si>
  <si>
    <t>Maint Unit 2</t>
  </si>
  <si>
    <t>Main Unit 1 Cost</t>
  </si>
  <si>
    <t>50K Tbelt</t>
  </si>
  <si>
    <t>Maint Unit 1</t>
  </si>
  <si>
    <t>Main Unit 2 Cost</t>
  </si>
  <si>
    <t>25K Drum</t>
  </si>
  <si>
    <t xml:space="preserve">2nd Tray </t>
  </si>
  <si>
    <t>Number of Clr Toners</t>
  </si>
  <si>
    <t>6500DN</t>
  </si>
  <si>
    <t>2400x600</t>
  </si>
  <si>
    <t>Wired Speed</t>
  </si>
  <si>
    <t>100MB</t>
  </si>
  <si>
    <t>1GB</t>
  </si>
  <si>
    <t>256MB</t>
  </si>
  <si>
    <t>13 sec</t>
  </si>
  <si>
    <t>16 sec</t>
  </si>
  <si>
    <t>HP</t>
  </si>
  <si>
    <t>M451DN</t>
  </si>
  <si>
    <t>Notes</t>
  </si>
  <si>
    <t>Max Pages Toner Blk</t>
  </si>
  <si>
    <t>Max Pages Toner Clr</t>
  </si>
  <si>
    <t>3rd Tray Available and extra trays hold 500 sheets</t>
  </si>
  <si>
    <t>First Page Out</t>
  </si>
  <si>
    <t>17 sec</t>
  </si>
  <si>
    <t>Lexmark</t>
  </si>
  <si>
    <t>12 sec</t>
  </si>
  <si>
    <t>1200x600</t>
  </si>
  <si>
    <t>Checked Reviews</t>
  </si>
  <si>
    <t>B&amp;W Cost Per Page</t>
  </si>
  <si>
    <t>Colour Cost Per Page</t>
  </si>
  <si>
    <t>3rd Tray Available and extra trays hold 550 sheets - Free Toner Recyling</t>
  </si>
  <si>
    <t>Min Spec</t>
  </si>
  <si>
    <t>Total Cost of Ownership on 10000BW 15000Clr</t>
  </si>
  <si>
    <t>30K Photoconductor</t>
  </si>
  <si>
    <t>30K Imaging Units</t>
  </si>
  <si>
    <t>Desktop Colour Printer Evaluation</t>
  </si>
  <si>
    <t>Duplex, Network, 2 Trays, 20PPM</t>
  </si>
  <si>
    <t>Base Price</t>
  </si>
  <si>
    <t>C546DTN</t>
  </si>
  <si>
    <t>Xerox</t>
  </si>
  <si>
    <t>ML3051ND</t>
  </si>
  <si>
    <t>CLP-620ND</t>
  </si>
  <si>
    <t>9600x600</t>
  </si>
  <si>
    <t>25 sec</t>
  </si>
  <si>
    <t>Samsung ML350ND is shown only for comparison to a highly efficient and cost effective B&amp;W printer</t>
  </si>
  <si>
    <t>Price Feature Winner is Lexmark C546DTN but the X546DTN should also be looked at because it has a scanner and document feeder and costs about $100 more</t>
  </si>
  <si>
    <t>In the US the Lexmark C546DTN is only $450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</si>
</sst>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0" borderId="0" xfId="0" applyFont="1"/>
    <xf numFmtId="0" fontId="0" fillId="0" borderId="0" xfId="0" applyBorder="1"/>
    <xf numFmtId="44" fontId="0" fillId="0" borderId="0" xfId="1" applyFont="1" applyBorder="1"/>
    <xf numFmtId="44" fontId="0" fillId="0" borderId="0" xfId="1" applyFont="1" applyAlignment="1">
      <alignment vertical="top"/>
    </xf>
    <xf numFmtId="44" fontId="0" fillId="0" borderId="0" xfId="1" applyFont="1" applyBorder="1" applyAlignment="1">
      <alignment vertical="top"/>
    </xf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4" fontId="0" fillId="0" borderId="0" xfId="1" applyNumberFormat="1" applyFont="1" applyBorder="1"/>
    <xf numFmtId="164" fontId="0" fillId="0" borderId="0" xfId="0" applyNumberFormat="1"/>
    <xf numFmtId="44" fontId="0" fillId="0" borderId="0" xfId="1" applyNumberFormat="1" applyFont="1" applyBorder="1"/>
    <xf numFmtId="0" fontId="3" fillId="0" borderId="0" xfId="0" applyFont="1"/>
    <xf numFmtId="44" fontId="3" fillId="0" borderId="0" xfId="1" applyFont="1"/>
    <xf numFmtId="164" fontId="3" fillId="0" borderId="0" xfId="1" applyNumberFormat="1" applyFont="1"/>
    <xf numFmtId="164" fontId="3" fillId="0" borderId="0" xfId="0" applyNumberFormat="1" applyFont="1"/>
  </cellXfs>
  <cellStyles count="2">
    <cellStyle name="Currency" xfId="1" builtinId="4"/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0_);_(&quot;$&quot;* \(#,##0.0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0_);_(&quot;$&quot;* \(#,##0.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0_);_(&quot;$&quot;* \(#,##0.000\);_(&quot;$&quot;* &quot;-&quot;??_);_(@_)"/>
      <border diagonalUp="0" diagonalDown="0" outline="0">
        <left/>
        <right/>
        <top/>
        <bottom/>
      </border>
    </dxf>
    <dxf>
      <numFmt numFmtId="164" formatCode="_(&quot;$&quot;* #,##0.000_);_(&quot;$&quot;* \(#,##0.000\);_(&quot;$&quot;* &quot;-&quot;??_);_(@_)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AB14" totalsRowShown="0" headerRowDxfId="42" dataDxfId="41" headerRowCellStyle="Currency" dataCellStyle="Currency">
  <autoFilter ref="A8:AB14"/>
  <tableColumns count="28">
    <tableColumn id="1" name="Mfg" totalsRowDxfId="40"/>
    <tableColumn id="2" name="Model" totalsRowDxfId="39"/>
    <tableColumn id="3" name="Base Price" dataDxfId="38" totalsRowDxfId="37" dataCellStyle="Currency"/>
    <tableColumn id="4" name="2nd Tray " dataDxfId="36" totalsRowDxfId="35" dataCellStyle="Currency"/>
    <tableColumn id="5" name="PPM" totalsRowDxfId="34" dataCellStyle="Currency"/>
    <tableColumn id="24" name="First Page Out" totalsRowDxfId="33"/>
    <tableColumn id="6" name="Paper Tray Size" totalsRowDxfId="32"/>
    <tableColumn id="7" name="Memory" totalsRowDxfId="31"/>
    <tableColumn id="8" name="Resolution" totalsRowDxfId="30"/>
    <tableColumn id="9" name="Duplex" totalsRowDxfId="29"/>
    <tableColumn id="10" name="PostScript" totalsRowDxfId="28"/>
    <tableColumn id="25" name="Wired Speed" totalsRowDxfId="27"/>
    <tableColumn id="12" name="Wireless LAN" totalsRowDxfId="26"/>
    <tableColumn id="13" name="Black Toner" dataDxfId="25" totalsRowDxfId="24" dataCellStyle="Currency"/>
    <tableColumn id="14" name="Colour Toner" totalsRowDxfId="23" dataCellStyle="Currency"/>
    <tableColumn id="15" name="Number of Clr Toners" totalsRowDxfId="22" dataCellStyle="Currency"/>
    <tableColumn id="16" name="Max Pages Toner Blk" totalsRowDxfId="21"/>
    <tableColumn id="23" name="Max Pages Toner Clr" totalsRowDxfId="20"/>
    <tableColumn id="29" name="B&amp;W Cost Per Page" dataDxfId="19" totalsRowDxfId="18" dataCellStyle="Currency">
      <calculatedColumnFormula>Table1[[#This Row],[Black Toner]]/Table1[[#This Row],[Max Pages Toner Blk]]</calculatedColumnFormula>
    </tableColumn>
    <tableColumn id="21" name="Colour Cost Per Page" dataDxfId="17" totalsRowDxfId="16" dataCellStyle="Currency"/>
    <tableColumn id="22" name="Toner Saver Cost Per Page" dataDxfId="15" totalsRowDxfId="14" dataCellStyle="Currency"/>
    <tableColumn id="17" name="Maint Unit 1" dataDxfId="13" totalsRowDxfId="12" dataCellStyle="Currency"/>
    <tableColumn id="18" name="Main Unit 1 Cost" dataDxfId="11" totalsRowDxfId="10" dataCellStyle="Currency"/>
    <tableColumn id="19" name="Maint Unit 2" dataDxfId="9" totalsRowDxfId="8" dataCellStyle="Currency"/>
    <tableColumn id="20" name="Main Unit 2 Cost" dataDxfId="7" totalsRowDxfId="6" dataCellStyle="Currency"/>
    <tableColumn id="28" name="Total Cost of Ownership on 10000BW 15000Clr" dataDxfId="5" totalsRowDxfId="4" dataCellStyle="Currency">
      <calculatedColumnFormula>10000*Table1[[#This Row],[B&amp;W Cost Per Page]]+15000*Table1[[#This Row],[Colour Cost Per Page]]+Table1[[#This Row],[Base Price]]+Table1[[#This Row],[2nd Tray ]]</calculatedColumnFormula>
    </tableColumn>
    <tableColumn id="27" name="Checked Reviews" dataDxfId="3" totalsRowDxfId="2" dataCellStyle="Currency"/>
    <tableColumn id="26" name="Notes" dataDxfId="1" totalsRowDxfId="0" dataCellStyle="Currency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workbookViewId="0">
      <selection activeCell="C23" sqref="C23"/>
    </sheetView>
  </sheetViews>
  <sheetFormatPr defaultRowHeight="15" x14ac:dyDescent="0.25"/>
  <cols>
    <col min="1" max="1" width="10.85546875" customWidth="1"/>
    <col min="2" max="2" width="12" bestFit="1" customWidth="1"/>
    <col min="3" max="3" width="10.5703125" bestFit="1" customWidth="1"/>
    <col min="4" max="4" width="11.140625" style="1" bestFit="1" customWidth="1"/>
    <col min="5" max="5" width="7.42578125" style="1" bestFit="1" customWidth="1"/>
    <col min="6" max="6" width="7.5703125" bestFit="1" customWidth="1"/>
    <col min="7" max="7" width="5.85546875" customWidth="1"/>
    <col min="8" max="8" width="10.85546875" bestFit="1" customWidth="1"/>
    <col min="9" max="9" width="12.85546875" bestFit="1" customWidth="1"/>
    <col min="10" max="10" width="9.5703125" bestFit="1" customWidth="1"/>
    <col min="11" max="11" width="11.42578125" bestFit="1" customWidth="1"/>
    <col min="12" max="12" width="8.85546875" bestFit="1" customWidth="1"/>
    <col min="13" max="13" width="8.85546875" customWidth="1"/>
    <col min="14" max="14" width="9" bestFit="1" customWidth="1"/>
    <col min="15" max="15" width="9.5703125" style="1" bestFit="1" customWidth="1"/>
    <col min="16" max="16" width="8.5703125" style="1" customWidth="1"/>
    <col min="17" max="17" width="11" customWidth="1"/>
    <col min="18" max="18" width="11.140625" customWidth="1"/>
    <col min="19" max="19" width="11.42578125" style="9" customWidth="1"/>
    <col min="20" max="20" width="11.5703125" style="12" bestFit="1" customWidth="1"/>
    <col min="21" max="21" width="10.5703125" bestFit="1" customWidth="1"/>
    <col min="22" max="22" width="19" bestFit="1" customWidth="1"/>
    <col min="24" max="24" width="16.7109375" style="1" bestFit="1" customWidth="1"/>
    <col min="25" max="25" width="15.42578125" style="1" bestFit="1" customWidth="1"/>
    <col min="26" max="26" width="17.42578125" bestFit="1" customWidth="1"/>
    <col min="27" max="27" width="14" bestFit="1" customWidth="1"/>
    <col min="28" max="28" width="64.28515625" style="1" customWidth="1"/>
    <col min="29" max="29" width="12.5703125" bestFit="1" customWidth="1"/>
    <col min="30" max="30" width="15.42578125" style="1" customWidth="1"/>
    <col min="31" max="31" width="11.28515625" style="1" bestFit="1" customWidth="1"/>
    <col min="32" max="32" width="47" style="1" bestFit="1" customWidth="1"/>
    <col min="33" max="33" width="47" bestFit="1" customWidth="1"/>
  </cols>
  <sheetData>
    <row r="1" spans="1:32" ht="21" x14ac:dyDescent="0.35">
      <c r="A1" s="4" t="s">
        <v>58</v>
      </c>
      <c r="T1" s="9"/>
      <c r="U1" s="1"/>
      <c r="Y1"/>
      <c r="Z1" s="1"/>
      <c r="AA1" s="1"/>
      <c r="AD1"/>
      <c r="AE1"/>
      <c r="AF1"/>
    </row>
    <row r="2" spans="1:32" x14ac:dyDescent="0.25">
      <c r="A2" t="s">
        <v>1</v>
      </c>
      <c r="T2" s="9"/>
      <c r="U2" s="1"/>
      <c r="Y2"/>
      <c r="Z2" s="1"/>
      <c r="AA2" s="1"/>
      <c r="AD2"/>
      <c r="AE2"/>
      <c r="AF2"/>
    </row>
    <row r="3" spans="1:32" x14ac:dyDescent="0.25">
      <c r="A3" t="s">
        <v>0</v>
      </c>
      <c r="T3" s="9"/>
      <c r="U3" s="1"/>
      <c r="Y3"/>
      <c r="Z3" s="1"/>
      <c r="AA3" s="1"/>
      <c r="AD3"/>
      <c r="AE3"/>
      <c r="AF3"/>
    </row>
    <row r="4" spans="1:32" x14ac:dyDescent="0.25">
      <c r="T4" s="9"/>
      <c r="U4" s="1"/>
      <c r="Y4"/>
      <c r="Z4" s="1"/>
      <c r="AA4" s="1"/>
      <c r="AD4"/>
      <c r="AE4"/>
      <c r="AF4"/>
    </row>
    <row r="5" spans="1:32" x14ac:dyDescent="0.25">
      <c r="A5" t="s">
        <v>54</v>
      </c>
      <c r="B5" t="s">
        <v>59</v>
      </c>
      <c r="T5" s="9"/>
      <c r="U5" s="1"/>
      <c r="Y5"/>
      <c r="Z5" s="1"/>
      <c r="AA5" s="1"/>
      <c r="AD5"/>
      <c r="AE5"/>
      <c r="AF5"/>
    </row>
    <row r="6" spans="1:32" x14ac:dyDescent="0.25">
      <c r="A6" t="s">
        <v>67</v>
      </c>
      <c r="T6" s="9"/>
      <c r="U6" s="1"/>
      <c r="Y6"/>
      <c r="Z6" s="1"/>
      <c r="AA6" s="1"/>
      <c r="AD6"/>
      <c r="AE6"/>
      <c r="AF6"/>
    </row>
    <row r="7" spans="1:32" x14ac:dyDescent="0.25">
      <c r="T7" s="9"/>
      <c r="U7" s="1"/>
      <c r="Y7"/>
      <c r="Z7" s="1"/>
      <c r="AA7" s="1"/>
      <c r="AD7"/>
      <c r="AE7"/>
      <c r="AF7"/>
    </row>
    <row r="8" spans="1:32" s="2" customFormat="1" ht="48.75" customHeight="1" x14ac:dyDescent="0.25">
      <c r="A8" s="2" t="s">
        <v>2</v>
      </c>
      <c r="B8" s="2" t="s">
        <v>3</v>
      </c>
      <c r="C8" s="3" t="s">
        <v>60</v>
      </c>
      <c r="D8" s="3" t="s">
        <v>29</v>
      </c>
      <c r="E8" s="2" t="s">
        <v>4</v>
      </c>
      <c r="F8" s="2" t="s">
        <v>45</v>
      </c>
      <c r="G8" s="2" t="s">
        <v>14</v>
      </c>
      <c r="H8" s="2" t="s">
        <v>20</v>
      </c>
      <c r="I8" s="2" t="s">
        <v>17</v>
      </c>
      <c r="J8" s="2" t="s">
        <v>5</v>
      </c>
      <c r="K8" s="2" t="s">
        <v>19</v>
      </c>
      <c r="L8" s="2" t="s">
        <v>33</v>
      </c>
      <c r="M8" s="2" t="s">
        <v>12</v>
      </c>
      <c r="N8" s="3" t="s">
        <v>6</v>
      </c>
      <c r="O8" s="3" t="s">
        <v>7</v>
      </c>
      <c r="P8" s="2" t="s">
        <v>30</v>
      </c>
      <c r="Q8" s="2" t="s">
        <v>42</v>
      </c>
      <c r="R8" s="2" t="s">
        <v>43</v>
      </c>
      <c r="S8" s="10" t="s">
        <v>51</v>
      </c>
      <c r="T8" s="10" t="s">
        <v>52</v>
      </c>
      <c r="U8" s="3" t="s">
        <v>11</v>
      </c>
      <c r="V8" s="2" t="s">
        <v>26</v>
      </c>
      <c r="W8" s="3" t="s">
        <v>24</v>
      </c>
      <c r="X8" s="2" t="s">
        <v>23</v>
      </c>
      <c r="Y8" s="3" t="s">
        <v>27</v>
      </c>
      <c r="Z8" s="3" t="s">
        <v>55</v>
      </c>
      <c r="AA8" s="3" t="s">
        <v>50</v>
      </c>
      <c r="AB8" s="3" t="s">
        <v>41</v>
      </c>
    </row>
    <row r="9" spans="1:32" x14ac:dyDescent="0.25">
      <c r="A9" t="s">
        <v>8</v>
      </c>
      <c r="B9" t="s">
        <v>63</v>
      </c>
      <c r="C9" s="1">
        <v>300</v>
      </c>
      <c r="D9" s="1">
        <v>175</v>
      </c>
      <c r="E9">
        <v>30</v>
      </c>
      <c r="G9">
        <v>250</v>
      </c>
      <c r="H9" t="s">
        <v>21</v>
      </c>
      <c r="I9" t="s">
        <v>18</v>
      </c>
      <c r="J9" t="s">
        <v>9</v>
      </c>
      <c r="K9" t="s">
        <v>9</v>
      </c>
      <c r="L9" t="s">
        <v>34</v>
      </c>
      <c r="M9" t="s">
        <v>13</v>
      </c>
      <c r="N9" s="1">
        <v>140</v>
      </c>
      <c r="O9" s="1" t="s">
        <v>10</v>
      </c>
      <c r="P9">
        <v>1</v>
      </c>
      <c r="Q9">
        <v>8000</v>
      </c>
      <c r="S9" s="9">
        <f>Table1[[#This Row],[Black Toner]]/Table1[[#This Row],[Max Pages Toner Blk]]</f>
        <v>1.7500000000000002E-2</v>
      </c>
      <c r="T9" s="9">
        <v>0</v>
      </c>
      <c r="U9" s="1">
        <v>0.01</v>
      </c>
      <c r="W9" s="1"/>
      <c r="X9"/>
      <c r="Y9" s="7"/>
      <c r="Z9" s="1">
        <f>10000*Table1[[#This Row],[B&amp;W Cost Per Page]]+15000*Table1[[#This Row],[Colour Cost Per Page]]+Table1[[#This Row],[Base Price]]+Table1[[#This Row],[2nd Tray ]]</f>
        <v>650</v>
      </c>
      <c r="AA9" s="1"/>
      <c r="AD9"/>
      <c r="AE9"/>
      <c r="AF9"/>
    </row>
    <row r="10" spans="1:32" x14ac:dyDescent="0.25">
      <c r="A10" t="s">
        <v>15</v>
      </c>
      <c r="B10" t="s">
        <v>16</v>
      </c>
      <c r="C10" s="1">
        <v>450</v>
      </c>
      <c r="D10" s="1">
        <v>300</v>
      </c>
      <c r="E10">
        <v>25</v>
      </c>
      <c r="F10" t="s">
        <v>38</v>
      </c>
      <c r="G10">
        <v>300</v>
      </c>
      <c r="H10" t="s">
        <v>22</v>
      </c>
      <c r="I10" t="s">
        <v>32</v>
      </c>
      <c r="J10" t="s">
        <v>9</v>
      </c>
      <c r="K10" t="s">
        <v>9</v>
      </c>
      <c r="L10" t="s">
        <v>34</v>
      </c>
      <c r="M10" t="s">
        <v>13</v>
      </c>
      <c r="N10" s="1">
        <v>135</v>
      </c>
      <c r="O10" s="1">
        <v>145</v>
      </c>
      <c r="P10">
        <v>3</v>
      </c>
      <c r="Q10">
        <v>6000</v>
      </c>
      <c r="R10">
        <v>3500</v>
      </c>
      <c r="S10" s="9">
        <f>Table1[[#This Row],[Black Toner]]/Table1[[#This Row],[Max Pages Toner Blk]]</f>
        <v>2.2499999999999999E-2</v>
      </c>
      <c r="T10" s="9">
        <f>Table1[[#This Row],[Black Toner]]/Table1[[#This Row],[Max Pages Toner Blk]]+Table1[[#This Row],[Colour Toner]]*Table1[[#This Row],[Number of Clr Toners]]/Table1[[#This Row],[Max Pages Toner Clr]]</f>
        <v>0.1467857142857143</v>
      </c>
      <c r="U10" s="1"/>
      <c r="V10" t="s">
        <v>25</v>
      </c>
      <c r="W10" s="1">
        <v>150</v>
      </c>
      <c r="X10" t="s">
        <v>28</v>
      </c>
      <c r="Y10" s="7">
        <v>200</v>
      </c>
      <c r="Z10" s="1">
        <f>10000*Table1[[#This Row],[B&amp;W Cost Per Page]]+15000*Table1[[#This Row],[Colour Cost Per Page]]+Table1[[#This Row],[Base Price]]+Table1[[#This Row],[2nd Tray ]]</f>
        <v>3176.7857142857147</v>
      </c>
      <c r="AA10" s="1"/>
      <c r="AD10"/>
      <c r="AE10"/>
      <c r="AF10"/>
    </row>
    <row r="11" spans="1:32" x14ac:dyDescent="0.25">
      <c r="A11" s="5" t="s">
        <v>39</v>
      </c>
      <c r="B11" s="5" t="s">
        <v>40</v>
      </c>
      <c r="C11" s="6">
        <v>500</v>
      </c>
      <c r="D11" s="6">
        <v>320</v>
      </c>
      <c r="E11" s="5">
        <v>21</v>
      </c>
      <c r="F11" s="5" t="s">
        <v>46</v>
      </c>
      <c r="G11" s="5">
        <v>250</v>
      </c>
      <c r="H11" s="5" t="s">
        <v>22</v>
      </c>
      <c r="I11" s="5" t="s">
        <v>18</v>
      </c>
      <c r="J11" s="5" t="s">
        <v>9</v>
      </c>
      <c r="K11" s="5" t="s">
        <v>9</v>
      </c>
      <c r="L11" s="5" t="s">
        <v>34</v>
      </c>
      <c r="M11" s="5" t="s">
        <v>13</v>
      </c>
      <c r="N11" s="6">
        <v>130</v>
      </c>
      <c r="O11" s="6">
        <v>150</v>
      </c>
      <c r="P11" s="5">
        <v>3</v>
      </c>
      <c r="Q11" s="5">
        <v>3000</v>
      </c>
      <c r="R11" s="5">
        <v>2600</v>
      </c>
      <c r="S11" s="11">
        <f>Table1[[#This Row],[Black Toner]]/Table1[[#This Row],[Max Pages Toner Blk]]</f>
        <v>4.3333333333333335E-2</v>
      </c>
      <c r="T11" s="9">
        <f>Table1[[#This Row],[Black Toner]]/Table1[[#This Row],[Max Pages Toner Blk]]+Table1[[#This Row],[Colour Toner]]*Table1[[#This Row],[Number of Clr Toners]]/Table1[[#This Row],[Max Pages Toner Clr]]</f>
        <v>0.21641025641025641</v>
      </c>
      <c r="U11" s="6"/>
      <c r="V11" s="5"/>
      <c r="W11" s="6"/>
      <c r="X11" s="5"/>
      <c r="Y11" s="8"/>
      <c r="Z11" s="6">
        <f>10000*Table1[[#This Row],[B&amp;W Cost Per Page]]+15000*Table1[[#This Row],[Colour Cost Per Page]]+Table1[[#This Row],[Base Price]]+Table1[[#This Row],[2nd Tray ]]</f>
        <v>4499.4871794871797</v>
      </c>
      <c r="AA11" s="6"/>
      <c r="AB11" s="1" t="s">
        <v>44</v>
      </c>
      <c r="AD11"/>
      <c r="AE11"/>
      <c r="AF11"/>
    </row>
    <row r="12" spans="1:32" x14ac:dyDescent="0.25">
      <c r="A12" s="5" t="s">
        <v>47</v>
      </c>
      <c r="B12" s="5" t="s">
        <v>61</v>
      </c>
      <c r="C12" s="6">
        <v>975</v>
      </c>
      <c r="D12" s="6">
        <v>0</v>
      </c>
      <c r="E12" s="5">
        <v>25</v>
      </c>
      <c r="F12" s="5" t="s">
        <v>48</v>
      </c>
      <c r="G12" s="5">
        <v>800</v>
      </c>
      <c r="H12" s="5" t="s">
        <v>36</v>
      </c>
      <c r="I12" s="5" t="s">
        <v>49</v>
      </c>
      <c r="J12" s="5" t="s">
        <v>9</v>
      </c>
      <c r="K12" s="5" t="s">
        <v>9</v>
      </c>
      <c r="L12" s="5" t="s">
        <v>34</v>
      </c>
      <c r="M12" s="5" t="s">
        <v>13</v>
      </c>
      <c r="N12" s="6">
        <v>140</v>
      </c>
      <c r="O12" s="6">
        <v>140</v>
      </c>
      <c r="P12" s="5">
        <v>3</v>
      </c>
      <c r="Q12" s="5">
        <v>8000</v>
      </c>
      <c r="R12" s="5">
        <v>4000</v>
      </c>
      <c r="S12" s="11">
        <f>Table1[[#This Row],[Black Toner]]/Table1[[#This Row],[Max Pages Toner Blk]]</f>
        <v>1.7500000000000002E-2</v>
      </c>
      <c r="T12" s="9">
        <f>Table1[[#This Row],[Black Toner]]/Table1[[#This Row],[Max Pages Toner Blk]]+Table1[[#This Row],[Colour Toner]]*Table1[[#This Row],[Number of Clr Toners]]/Table1[[#This Row],[Max Pages Toner Clr]]</f>
        <v>0.1225</v>
      </c>
      <c r="U12" s="6"/>
      <c r="V12" s="5" t="s">
        <v>56</v>
      </c>
      <c r="W12" s="6">
        <v>135</v>
      </c>
      <c r="X12" s="5" t="s">
        <v>57</v>
      </c>
      <c r="Y12" s="8">
        <v>430</v>
      </c>
      <c r="Z12" s="6">
        <f>10000*Table1[[#This Row],[B&amp;W Cost Per Page]]+15000*Table1[[#This Row],[Colour Cost Per Page]]+Table1[[#This Row],[Base Price]]+Table1[[#This Row],[2nd Tray ]]</f>
        <v>2987.5</v>
      </c>
      <c r="AA12" s="6"/>
      <c r="AB12" s="6" t="s">
        <v>53</v>
      </c>
      <c r="AD12"/>
      <c r="AE12"/>
      <c r="AF12"/>
    </row>
    <row r="13" spans="1:32" x14ac:dyDescent="0.25">
      <c r="A13" s="5" t="s">
        <v>8</v>
      </c>
      <c r="B13" s="5" t="s">
        <v>64</v>
      </c>
      <c r="C13" s="6">
        <v>400</v>
      </c>
      <c r="D13" s="6">
        <v>240</v>
      </c>
      <c r="E13" s="5">
        <v>21</v>
      </c>
      <c r="F13" s="5" t="s">
        <v>66</v>
      </c>
      <c r="G13" s="5">
        <v>250</v>
      </c>
      <c r="H13" s="5" t="s">
        <v>36</v>
      </c>
      <c r="I13" s="5" t="s">
        <v>65</v>
      </c>
      <c r="J13" s="5" t="s">
        <v>9</v>
      </c>
      <c r="K13" s="5" t="s">
        <v>13</v>
      </c>
      <c r="L13" s="5" t="s">
        <v>34</v>
      </c>
      <c r="M13" s="5" t="s">
        <v>13</v>
      </c>
      <c r="N13" s="6">
        <v>110</v>
      </c>
      <c r="O13" s="6">
        <v>120</v>
      </c>
      <c r="P13" s="5">
        <v>3</v>
      </c>
      <c r="Q13" s="5">
        <v>5000</v>
      </c>
      <c r="R13" s="5">
        <v>4000</v>
      </c>
      <c r="S13" s="11">
        <f>Table1[[#This Row],[Black Toner]]/Table1[[#This Row],[Max Pages Toner Blk]]</f>
        <v>2.1999999999999999E-2</v>
      </c>
      <c r="T13" s="9">
        <f>Table1[[#This Row],[Black Toner]]/Table1[[#This Row],[Max Pages Toner Blk]]+Table1[[#This Row],[Colour Toner]]*Table1[[#This Row],[Number of Clr Toners]]/Table1[[#This Row],[Max Pages Toner Clr]]</f>
        <v>0.11199999999999999</v>
      </c>
      <c r="U13" s="6"/>
      <c r="V13" s="6"/>
      <c r="W13" s="6"/>
      <c r="X13" s="6"/>
      <c r="Y13" s="8"/>
      <c r="Z13" s="13">
        <f>10000*Table1[[#This Row],[B&amp;W Cost Per Page]]+15000*Table1[[#This Row],[Colour Cost Per Page]]+Table1[[#This Row],[Base Price]]+Table1[[#This Row],[2nd Tray ]]</f>
        <v>2540</v>
      </c>
      <c r="AA13" s="6"/>
      <c r="AB13" s="6"/>
      <c r="AD13"/>
      <c r="AE13"/>
      <c r="AF13"/>
    </row>
    <row r="14" spans="1:32" x14ac:dyDescent="0.25">
      <c r="A14" s="5" t="s">
        <v>62</v>
      </c>
      <c r="B14" s="5" t="s">
        <v>31</v>
      </c>
      <c r="C14" s="6">
        <v>600</v>
      </c>
      <c r="D14" s="6">
        <v>250</v>
      </c>
      <c r="E14" s="5">
        <v>24</v>
      </c>
      <c r="F14" s="5" t="s">
        <v>37</v>
      </c>
      <c r="G14" s="5">
        <v>250</v>
      </c>
      <c r="H14" s="5" t="s">
        <v>36</v>
      </c>
      <c r="I14" s="5" t="s">
        <v>18</v>
      </c>
      <c r="J14" s="5" t="s">
        <v>9</v>
      </c>
      <c r="K14" s="5" t="s">
        <v>9</v>
      </c>
      <c r="L14" s="5" t="s">
        <v>35</v>
      </c>
      <c r="M14" s="5" t="s">
        <v>13</v>
      </c>
      <c r="N14" s="6">
        <v>106</v>
      </c>
      <c r="O14" s="6">
        <v>130</v>
      </c>
      <c r="P14" s="5">
        <v>3</v>
      </c>
      <c r="Q14" s="5">
        <v>3000</v>
      </c>
      <c r="R14" s="5">
        <v>2500</v>
      </c>
      <c r="S14" s="11">
        <f>Table1[[#This Row],[Black Toner]]/Table1[[#This Row],[Max Pages Toner Blk]]</f>
        <v>3.5333333333333335E-2</v>
      </c>
      <c r="T14" s="9">
        <f>Table1[[#This Row],[Black Toner]]/Table1[[#This Row],[Max Pages Toner Blk]]+Table1[[#This Row],[Colour Toner]]*Table1[[#This Row],[Number of Clr Toners]]/Table1[[#This Row],[Max Pages Toner Clr]]</f>
        <v>0.19133333333333333</v>
      </c>
      <c r="U14" s="6"/>
      <c r="V14" s="5">
        <v>0</v>
      </c>
      <c r="W14" s="6">
        <v>0</v>
      </c>
      <c r="X14" s="5">
        <v>0</v>
      </c>
      <c r="Y14" s="8">
        <v>0</v>
      </c>
      <c r="Z14" s="6">
        <f>10000*Table1[[#This Row],[B&amp;W Cost Per Page]]+15000*Table1[[#This Row],[Colour Cost Per Page]]+Table1[[#This Row],[Base Price]]+Table1[[#This Row],[2nd Tray ]]</f>
        <v>4073.3333333333335</v>
      </c>
      <c r="AA14" s="6"/>
      <c r="AD14"/>
      <c r="AE14"/>
      <c r="AF14"/>
    </row>
    <row r="17" spans="1:32" x14ac:dyDescent="0.25">
      <c r="A17" t="s">
        <v>68</v>
      </c>
    </row>
    <row r="18" spans="1:32" s="14" customFormat="1" x14ac:dyDescent="0.25">
      <c r="A18" s="14" t="s">
        <v>69</v>
      </c>
      <c r="D18" s="15"/>
      <c r="E18" s="15"/>
      <c r="O18" s="15"/>
      <c r="P18" s="15"/>
      <c r="S18" s="16"/>
      <c r="T18" s="17"/>
      <c r="X18" s="15"/>
      <c r="Y18" s="15"/>
      <c r="AB18" s="15"/>
      <c r="AD18" s="15"/>
      <c r="AE18" s="15"/>
      <c r="AF18" s="15"/>
    </row>
  </sheetData>
  <pageMargins left="0.7" right="0.7" top="0.75" bottom="0.75" header="0.3" footer="0.3"/>
  <pageSetup paperSize="5" scale="4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1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2012-04-11T21:39:44Z</dcterms:created>
  <dcterms:modified xsi:type="dcterms:W3CDTF">2012-04-12T02:11:52Z</dcterms:modified>
</cp:coreProperties>
</file>